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20"/>
  </bookViews>
  <sheets>
    <sheet name="Financial Management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0" i="1"/>
  <c r="C40"/>
  <c r="C41" s="1"/>
  <c r="C42" s="1"/>
  <c r="C43" s="1"/>
  <c r="E39"/>
  <c r="E40" s="1"/>
  <c r="E41" s="1"/>
  <c r="E42" s="1"/>
  <c r="E43" s="1"/>
  <c r="D39"/>
  <c r="D44" s="1"/>
  <c r="G40" s="1"/>
  <c r="C30"/>
  <c r="C31" s="1"/>
  <c r="C32" s="1"/>
  <c r="C33" s="1"/>
  <c r="E29"/>
  <c r="E30" s="1"/>
  <c r="E31" s="1"/>
  <c r="E32" s="1"/>
  <c r="E33" s="1"/>
  <c r="D29"/>
  <c r="D34" s="1"/>
  <c r="E19"/>
  <c r="E20" s="1"/>
  <c r="E21" s="1"/>
  <c r="E22" s="1"/>
  <c r="E23" s="1"/>
  <c r="D19"/>
  <c r="D24" s="1"/>
  <c r="C20"/>
  <c r="C21" s="1"/>
  <c r="C22" s="1"/>
  <c r="C23" s="1"/>
  <c r="E7"/>
  <c r="F8" s="1"/>
  <c r="D7"/>
  <c r="D14" s="1"/>
  <c r="C8"/>
  <c r="C9" s="1"/>
  <c r="C10" s="1"/>
  <c r="C11" s="1"/>
  <c r="C12" s="1"/>
  <c r="C13" s="1"/>
  <c r="E8" l="1"/>
  <c r="E9" s="1"/>
  <c r="E10" s="1"/>
  <c r="E11" s="1"/>
  <c r="E12" s="1"/>
  <c r="E13" s="1"/>
</calcChain>
</file>

<file path=xl/sharedStrings.xml><?xml version="1.0" encoding="utf-8"?>
<sst xmlns="http://schemas.openxmlformats.org/spreadsheetml/2006/main" count="67" uniqueCount="26">
  <si>
    <t>Scenario</t>
  </si>
  <si>
    <t>Nominal Payback</t>
  </si>
  <si>
    <t>Discounted Payback</t>
  </si>
  <si>
    <t>Net Present Value</t>
  </si>
  <si>
    <t>Internal Rate of return</t>
  </si>
  <si>
    <t>#Ann</t>
  </si>
  <si>
    <t>#Steve</t>
  </si>
  <si>
    <t>#Ellen</t>
  </si>
  <si>
    <t>#Peter</t>
  </si>
  <si>
    <t>#Owen</t>
  </si>
  <si>
    <t>Peter</t>
  </si>
  <si>
    <t>Year</t>
  </si>
  <si>
    <t xml:space="preserve">Cashflow </t>
  </si>
  <si>
    <t>Collected Payback</t>
  </si>
  <si>
    <t>Ann</t>
  </si>
  <si>
    <t>Steve</t>
  </si>
  <si>
    <t>Ellen</t>
  </si>
  <si>
    <t>Discounted Cashflow</t>
  </si>
  <si>
    <t>Cumulative</t>
  </si>
  <si>
    <t>Discounted Payback Period(yrs)</t>
  </si>
  <si>
    <t>Owen</t>
  </si>
  <si>
    <t>N/A</t>
  </si>
  <si>
    <t>Hence;</t>
  </si>
  <si>
    <t>IRR</t>
  </si>
  <si>
    <t xml:space="preserve">Financial Management </t>
  </si>
  <si>
    <t>Ass.2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</si>
</sst>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8"/>
      <name val="Calibri"/>
      <family val="2"/>
      <scheme val="minor"/>
    </font>
    <font>
      <sz val="11"/>
      <color theme="5" tint="-0.49998474074526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2" fillId="2" borderId="0" xfId="0" applyFont="1" applyFill="1"/>
    <xf numFmtId="0" fontId="0" fillId="3" borderId="0" xfId="0" applyFill="1"/>
    <xf numFmtId="0" fontId="0" fillId="3" borderId="1" xfId="0" applyFill="1" applyBorder="1"/>
    <xf numFmtId="0" fontId="0" fillId="4" borderId="1" xfId="0" applyFill="1" applyBorder="1"/>
    <xf numFmtId="9" fontId="0" fillId="4" borderId="1" xfId="0" applyNumberFormat="1" applyFill="1" applyBorder="1"/>
    <xf numFmtId="9" fontId="0" fillId="0" borderId="0" xfId="1" applyFont="1"/>
    <xf numFmtId="9" fontId="0" fillId="5" borderId="0" xfId="0" applyNumberFormat="1" applyFill="1"/>
    <xf numFmtId="9" fontId="0" fillId="0" borderId="1" xfId="1" applyFont="1" applyBorder="1"/>
    <xf numFmtId="9" fontId="0" fillId="0" borderId="1" xfId="0" applyNumberFormat="1" applyBorder="1"/>
    <xf numFmtId="0" fontId="0" fillId="4" borderId="0" xfId="0" applyFill="1"/>
    <xf numFmtId="9" fontId="0" fillId="6" borderId="0" xfId="0" applyNumberFormat="1" applyFill="1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123825</xdr:colOff>
      <xdr:row>2</xdr:row>
      <xdr:rowOff>1</xdr:rowOff>
    </xdr:from>
    <xdr:ext cx="3867150" cy="3067050"/>
    <xdr:sp macro="" textlink="">
      <xdr:nvSpPr>
        <xdr:cNvPr id="2" name="TextBox 1"/>
        <xdr:cNvSpPr txBox="1"/>
      </xdr:nvSpPr>
      <xdr:spPr>
        <a:xfrm>
          <a:off x="9001125" y="381001"/>
          <a:ext cx="3867150" cy="3067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noAutofit/>
        </a:bodyPr>
        <a:lstStyle/>
        <a:p>
          <a:r>
            <a:rPr lang="en-US" sz="1100" b="0" i="0">
              <a:latin typeface="Times New Roman" panose="02020603050405020304" pitchFamily="18" charset="0"/>
              <a:cs typeface="Times New Roman" panose="02020603050405020304" pitchFamily="18" charset="0"/>
            </a:rPr>
            <a:t>The Future value is calculated</a:t>
          </a:r>
          <a:r>
            <a:rPr lang="en-US" sz="1100" b="0" i="0" baseline="0">
              <a:latin typeface="Times New Roman" panose="02020603050405020304" pitchFamily="18" charset="0"/>
              <a:cs typeface="Times New Roman" panose="02020603050405020304" pitchFamily="18" charset="0"/>
            </a:rPr>
            <a:t> by the formula</a:t>
          </a:r>
          <a:endParaRPr lang="en-US" sz="1100" b="0" i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100" b="0" i="0">
              <a:latin typeface="Cambria Math" panose="02040503050406030204" pitchFamily="18" charset="0"/>
            </a:rPr>
            <a:t>FV=PV_1 (〖1+i)〗^n</a:t>
          </a:r>
          <a:endParaRPr lang="en-US" sz="1100" i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100" i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100" i="0">
              <a:latin typeface="Times New Roman" panose="02020603050405020304" pitchFamily="18" charset="0"/>
              <a:cs typeface="Times New Roman" panose="02020603050405020304" pitchFamily="18" charset="0"/>
            </a:rPr>
            <a:t>Where ;FV  </a:t>
          </a:r>
          <a:r>
            <a:rPr lang="en-US" sz="1100" i="0" baseline="0">
              <a:latin typeface="Times New Roman" panose="02020603050405020304" pitchFamily="18" charset="0"/>
              <a:cs typeface="Times New Roman" panose="02020603050405020304" pitchFamily="18" charset="0"/>
            </a:rPr>
            <a:t> = Future value of the present cash flow</a:t>
          </a:r>
        </a:p>
        <a:p>
          <a:r>
            <a:rPr lang="en-US" sz="1100" i="0" baseline="0">
              <a:latin typeface="Times New Roman" panose="02020603050405020304" pitchFamily="18" charset="0"/>
              <a:cs typeface="Times New Roman" panose="02020603050405020304" pitchFamily="18" charset="0"/>
            </a:rPr>
            <a:t>               PV = Present value</a:t>
          </a:r>
        </a:p>
        <a:p>
          <a:r>
            <a:rPr lang="en-US" sz="1100" i="0" baseline="0">
              <a:latin typeface="Times New Roman" panose="02020603050405020304" pitchFamily="18" charset="0"/>
              <a:cs typeface="Times New Roman" panose="02020603050405020304" pitchFamily="18" charset="0"/>
            </a:rPr>
            <a:t>               n    = period</a:t>
          </a:r>
        </a:p>
        <a:p>
          <a:r>
            <a:rPr lang="en-US" sz="1100" i="0" baseline="0">
              <a:latin typeface="Times New Roman" panose="02020603050405020304" pitchFamily="18" charset="0"/>
              <a:cs typeface="Times New Roman" panose="02020603050405020304" pitchFamily="18" charset="0"/>
            </a:rPr>
            <a:t>                i    = interest rate</a:t>
          </a:r>
        </a:p>
        <a:p>
          <a:r>
            <a:rPr lang="en-US" sz="1100" i="0" baseline="0">
              <a:latin typeface="Times New Roman" panose="02020603050405020304" pitchFamily="18" charset="0"/>
              <a:cs typeface="Times New Roman" panose="02020603050405020304" pitchFamily="18" charset="0"/>
            </a:rPr>
            <a:t> hence we have the future value (FV) of Peter's input  ; $15,000</a:t>
          </a:r>
        </a:p>
        <a:p>
          <a:r>
            <a:rPr lang="en-US" sz="1100" i="0" baseline="0">
              <a:latin typeface="Times New Roman" panose="02020603050405020304" pitchFamily="18" charset="0"/>
              <a:cs typeface="Times New Roman" panose="02020603050405020304" pitchFamily="18" charset="0"/>
            </a:rPr>
            <a:t>        n = 7 years</a:t>
          </a:r>
        </a:p>
        <a:p>
          <a:r>
            <a:rPr lang="en-US" sz="1100" i="0" baseline="0">
              <a:latin typeface="Times New Roman" panose="02020603050405020304" pitchFamily="18" charset="0"/>
              <a:cs typeface="Times New Roman" panose="02020603050405020304" pitchFamily="18" charset="0"/>
            </a:rPr>
            <a:t>        i= 10%</a:t>
          </a:r>
        </a:p>
        <a:p>
          <a:r>
            <a:rPr lang="en-US" sz="1100" i="0" baseline="0">
              <a:latin typeface="Times New Roman" panose="02020603050405020304" pitchFamily="18" charset="0"/>
              <a:cs typeface="Times New Roman" panose="02020603050405020304" pitchFamily="18" charset="0"/>
            </a:rPr>
            <a:t>        PV=?</a:t>
          </a:r>
        </a:p>
        <a:p>
          <a:endParaRPr/>
        </a:p>
        <a:p>
          <a:r>
            <a:rPr lang="en-US" sz="1100" i="0" baseline="0">
              <a:latin typeface="Times New Roman" panose="02020603050405020304" pitchFamily="18" charset="0"/>
              <a:cs typeface="Times New Roman" panose="02020603050405020304" pitchFamily="18" charset="0"/>
            </a:rPr>
            <a:t>         PV = </a:t>
          </a:r>
          <a:r>
            <a:rPr lang="en-US" sz="1100" b="0" i="0" baseline="0">
              <a:latin typeface="Cambria Math" panose="02040503050406030204" pitchFamily="18" charset="0"/>
              <a:cs typeface="Times New Roman" panose="02020603050405020304" pitchFamily="18" charset="0"/>
            </a:rPr>
            <a:t>𝐹𝑉/〖(1+𝑖)〗^𝑛 </a:t>
          </a:r>
          <a:endParaRPr lang="en-US" sz="1100" i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/>
        </a:p>
        <a:p>
          <a:r>
            <a:rPr lang="en-US" sz="1100" i="0" baseline="0">
              <a:latin typeface="Times New Roman" panose="02020603050405020304" pitchFamily="18" charset="0"/>
              <a:cs typeface="Times New Roman" panose="02020603050405020304" pitchFamily="18" charset="0"/>
            </a:rPr>
            <a:t>         PV = </a:t>
          </a:r>
          <a:r>
            <a:rPr lang="en-US" sz="1100" b="0" i="0" baseline="0">
              <a:latin typeface="Cambria Math" panose="02040503050406030204" pitchFamily="18" charset="0"/>
              <a:cs typeface="Times New Roman" panose="02020603050405020304" pitchFamily="18" charset="0"/>
            </a:rPr>
            <a:t>15000/〖(1+0.1)〗^(−7) </a:t>
          </a:r>
          <a:r>
            <a:rPr lang="en-US" sz="1100" i="0">
              <a:latin typeface="Times New Roman" panose="02020603050405020304" pitchFamily="18" charset="0"/>
              <a:cs typeface="Times New Roman" panose="02020603050405020304" pitchFamily="18" charset="0"/>
            </a:rPr>
            <a:t> =  $29,230.75</a:t>
          </a:r>
        </a:p>
        <a:p>
          <a:endParaRPr lang="en-US" sz="1100" i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100" i="0">
              <a:latin typeface="Times New Roman" panose="02020603050405020304" pitchFamily="18" charset="0"/>
              <a:cs typeface="Times New Roman" panose="02020603050405020304" pitchFamily="18" charset="0"/>
            </a:rPr>
            <a:t>Hence</a:t>
          </a:r>
          <a:r>
            <a:rPr lang="en-US" sz="1100" i="0" baseline="0">
              <a:latin typeface="Times New Roman" panose="02020603050405020304" pitchFamily="18" charset="0"/>
              <a:cs typeface="Times New Roman" panose="02020603050405020304" pitchFamily="18" charset="0"/>
            </a:rPr>
            <a:t> the initial investment is $29,230.75</a:t>
          </a:r>
          <a:endParaRPr lang="en-US" sz="1100" i="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8</xdr:col>
      <xdr:colOff>114301</xdr:colOff>
      <xdr:row>18</xdr:row>
      <xdr:rowOff>85725</xdr:rowOff>
    </xdr:from>
    <xdr:ext cx="5257800" cy="704850"/>
    <xdr:sp macro="" textlink="">
      <xdr:nvSpPr>
        <xdr:cNvPr id="4" name="TextBox 3"/>
        <xdr:cNvSpPr txBox="1"/>
      </xdr:nvSpPr>
      <xdr:spPr>
        <a:xfrm>
          <a:off x="8991601" y="3514725"/>
          <a:ext cx="5257800" cy="7048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endParaRPr lang="en-US" sz="1100" b="0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0" i="0">
              <a:latin typeface="Cambria Math" panose="02040503050406030204" pitchFamily="18" charset="0"/>
            </a:rPr>
            <a:t>Discounted payback  </a:t>
          </a:r>
          <a:r>
            <a:rPr lang="en-US" sz="1100" b="0" i="0"/>
            <a:t>= Year</a:t>
          </a:r>
          <a:r>
            <a:rPr lang="en-US" sz="1100" b="0" i="0" baseline="0"/>
            <a:t>s before full money recovery + </a:t>
          </a:r>
          <a:r>
            <a:rPr lang="en-US" sz="1200" b="0" i="0" baseline="0">
              <a:latin typeface="Cambria Math" panose="02040503050406030204" pitchFamily="18" charset="0"/>
            </a:rPr>
            <a:t>(Unrecoverd amount at the start)/(Cashflow during the period)</a:t>
          </a:r>
          <a:endParaRPr lang="en-US" sz="1200" b="0" i="0"/>
        </a:p>
        <a:p>
          <a:endParaRPr lang="en-US" sz="1100" b="0" i="0"/>
        </a:p>
      </xdr:txBody>
    </xdr:sp>
    <xdr:clientData/>
  </xdr:oneCellAnchor>
  <xdr:oneCellAnchor>
    <xdr:from>
      <xdr:col>0</xdr:col>
      <xdr:colOff>190500</xdr:colOff>
      <xdr:row>61</xdr:row>
      <xdr:rowOff>28575</xdr:rowOff>
    </xdr:from>
    <xdr:ext cx="6035755" cy="711349"/>
    <xdr:sp macro="" textlink="">
      <xdr:nvSpPr>
        <xdr:cNvPr id="5" name="TextBox 4"/>
        <xdr:cNvSpPr txBox="1"/>
      </xdr:nvSpPr>
      <xdr:spPr>
        <a:xfrm>
          <a:off x="190500" y="11458575"/>
          <a:ext cx="6035755" cy="7113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sz="1200" b="0" i="0">
              <a:latin typeface="Cambria Math" panose="02040503050406030204" pitchFamily="18" charset="0"/>
            </a:rPr>
            <a:t>The internal rate of return is the same for Ann,Steve,Ellen and Peter is the same.</a:t>
          </a:r>
          <a:endParaRPr lang="en-US" sz="1200" b="0" i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200" i="0">
              <a:latin typeface="Times New Roman" panose="02020603050405020304" pitchFamily="18" charset="0"/>
              <a:cs typeface="Times New Roman" panose="02020603050405020304" pitchFamily="18" charset="0"/>
            </a:rPr>
            <a:t>The project</a:t>
          </a:r>
          <a:r>
            <a:rPr lang="en-US" sz="1200" i="0" baseline="0">
              <a:latin typeface="Times New Roman" panose="02020603050405020304" pitchFamily="18" charset="0"/>
              <a:cs typeface="Times New Roman" panose="02020603050405020304" pitchFamily="18" charset="0"/>
            </a:rPr>
            <a:t> is worth venturing in since the net present value of all is positive.</a:t>
          </a:r>
        </a:p>
        <a:p>
          <a:r>
            <a:rPr lang="en-US" sz="1200" i="0" baseline="0">
              <a:latin typeface="Times New Roman" panose="02020603050405020304" pitchFamily="18" charset="0"/>
              <a:cs typeface="Times New Roman" panose="02020603050405020304" pitchFamily="18" charset="0"/>
            </a:rPr>
            <a:t>This shows that present valuie of cash inflows exceeds present value of cash outflows.</a:t>
          </a:r>
        </a:p>
        <a:p>
          <a:r>
            <a:rPr lang="en-US" sz="1200" i="0">
              <a:latin typeface="Times New Roman" panose="02020603050405020304" pitchFamily="18" charset="0"/>
              <a:cs typeface="Times New Roman" panose="02020603050405020304" pitchFamily="18" charset="0"/>
            </a:rPr>
            <a:t>I would recommend</a:t>
          </a:r>
          <a:r>
            <a:rPr lang="en-US" sz="1200" i="0" baseline="0">
              <a:latin typeface="Times New Roman" panose="02020603050405020304" pitchFamily="18" charset="0"/>
              <a:cs typeface="Times New Roman" panose="02020603050405020304" pitchFamily="18" charset="0"/>
            </a:rPr>
            <a:t> use of Peter's idea in the research since it yields the highest net present value.</a:t>
          </a:r>
          <a:endParaRPr lang="en-US" sz="1200" i="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59"/>
  <sheetViews>
    <sheetView tabSelected="1" workbookViewId="0">
      <selection activeCell="D1" sqref="D1"/>
    </sheetView>
  </sheetViews>
  <sheetFormatPr defaultRowHeight="15"/>
  <cols>
    <col min="2" max="2" width="16.5703125" customWidth="1"/>
    <col min="3" max="3" width="21" customWidth="1"/>
    <col min="4" max="4" width="18.7109375" customWidth="1"/>
    <col min="5" max="5" width="16.5703125" customWidth="1"/>
    <col min="6" max="6" width="20.5703125" customWidth="1"/>
    <col min="7" max="7" width="20.140625" customWidth="1"/>
    <col min="8" max="8" width="10.42578125" customWidth="1"/>
  </cols>
  <sheetData>
    <row r="2" spans="1:8">
      <c r="A2" s="14" t="s">
        <v>24</v>
      </c>
      <c r="B2" s="14"/>
    </row>
    <row r="3" spans="1:8">
      <c r="A3" s="15" t="s">
        <v>25</v>
      </c>
      <c r="B3" s="15"/>
    </row>
    <row r="4" spans="1:8">
      <c r="A4" s="16" t="s">
        <v>10</v>
      </c>
      <c r="B4" s="17"/>
      <c r="C4" s="17"/>
      <c r="D4" s="17"/>
      <c r="E4" s="17"/>
      <c r="F4" s="17"/>
      <c r="G4" s="18"/>
    </row>
    <row r="5" spans="1:8">
      <c r="A5" s="2" t="s">
        <v>11</v>
      </c>
      <c r="B5" s="2" t="s">
        <v>12</v>
      </c>
      <c r="C5" s="2" t="s">
        <v>13</v>
      </c>
      <c r="D5" s="2" t="s">
        <v>17</v>
      </c>
      <c r="E5" s="2" t="s">
        <v>18</v>
      </c>
      <c r="F5" s="2" t="s">
        <v>19</v>
      </c>
      <c r="G5" s="2" t="s">
        <v>4</v>
      </c>
    </row>
    <row r="6" spans="1:8">
      <c r="A6" s="6">
        <v>0</v>
      </c>
      <c r="B6" s="6">
        <v>29230.75</v>
      </c>
      <c r="C6" s="6">
        <v>29230.75</v>
      </c>
      <c r="D6" s="6">
        <v>29230.75</v>
      </c>
      <c r="E6" s="6">
        <v>29230.75</v>
      </c>
      <c r="F6" s="6"/>
      <c r="G6" s="7"/>
    </row>
    <row r="7" spans="1:8">
      <c r="A7" s="1">
        <v>1</v>
      </c>
      <c r="B7" s="1">
        <v>26573.52</v>
      </c>
      <c r="C7" s="1">
        <v>26573.52</v>
      </c>
      <c r="D7" s="1">
        <f>B7/(1.1)</f>
        <v>24157.745454545453</v>
      </c>
      <c r="E7" s="1">
        <f>C7/(1.1)</f>
        <v>24157.745454545453</v>
      </c>
      <c r="F7" s="6"/>
      <c r="G7" s="1"/>
      <c r="H7" s="3">
        <v>29230.75</v>
      </c>
    </row>
    <row r="8" spans="1:8">
      <c r="A8" s="1">
        <v>2</v>
      </c>
      <c r="B8" s="1">
        <v>24157.75</v>
      </c>
      <c r="C8" s="1">
        <f>C7+B8</f>
        <v>50731.270000000004</v>
      </c>
      <c r="D8" s="1">
        <v>19965.099999999999</v>
      </c>
      <c r="E8" s="1">
        <f>D8+E7</f>
        <v>44122.845454545452</v>
      </c>
      <c r="F8" s="5">
        <f>2+(H7-E7)/D8</f>
        <v>2.2540936206407456</v>
      </c>
      <c r="G8" s="11">
        <v>1.34</v>
      </c>
      <c r="H8" s="8"/>
    </row>
    <row r="9" spans="1:8">
      <c r="A9" s="1">
        <v>3</v>
      </c>
      <c r="B9" s="1">
        <v>21961.59</v>
      </c>
      <c r="C9" s="1">
        <f>B9+C8</f>
        <v>72692.86</v>
      </c>
      <c r="D9" s="1">
        <v>16500.099999999999</v>
      </c>
      <c r="E9" s="1">
        <f>D9+E8</f>
        <v>60622.94545454545</v>
      </c>
      <c r="F9" s="1"/>
      <c r="G9" s="1"/>
      <c r="H9" s="9">
        <v>0.1</v>
      </c>
    </row>
    <row r="10" spans="1:8">
      <c r="A10" s="1">
        <v>4</v>
      </c>
      <c r="B10" s="1">
        <v>19965.099999999999</v>
      </c>
      <c r="C10" s="1">
        <f>C9+B10</f>
        <v>92657.959999999992</v>
      </c>
      <c r="D10" s="1">
        <v>13636.4</v>
      </c>
      <c r="E10" s="1">
        <f t="shared" ref="E10:E13" si="0">D10+E9</f>
        <v>74259.345454545444</v>
      </c>
      <c r="F10" s="1"/>
      <c r="G10" s="1"/>
    </row>
    <row r="11" spans="1:8">
      <c r="A11" s="1">
        <v>5</v>
      </c>
      <c r="B11" s="1">
        <v>18150.099999999999</v>
      </c>
      <c r="C11" s="1">
        <f>C10+B11</f>
        <v>110808.06</v>
      </c>
      <c r="D11" s="1">
        <v>11269.8</v>
      </c>
      <c r="E11" s="1">
        <f t="shared" si="0"/>
        <v>85529.145454545447</v>
      </c>
      <c r="F11" s="1"/>
      <c r="G11" s="1"/>
    </row>
    <row r="12" spans="1:8">
      <c r="A12" s="1">
        <v>6</v>
      </c>
      <c r="B12" s="1">
        <v>16500.099999999999</v>
      </c>
      <c r="C12" s="1">
        <f>B12+C11</f>
        <v>127308.16</v>
      </c>
      <c r="D12" s="1">
        <v>9313.9</v>
      </c>
      <c r="E12" s="1">
        <f t="shared" si="0"/>
        <v>94843.045454545441</v>
      </c>
      <c r="F12" s="1"/>
      <c r="G12" s="1"/>
    </row>
    <row r="13" spans="1:8">
      <c r="A13" s="1">
        <v>7</v>
      </c>
      <c r="B13" s="1">
        <v>15000</v>
      </c>
      <c r="C13" s="1">
        <f>B13+C12</f>
        <v>142308.16</v>
      </c>
      <c r="D13" s="1">
        <v>7697.4</v>
      </c>
      <c r="E13" s="1">
        <f t="shared" si="0"/>
        <v>102540.44545454544</v>
      </c>
      <c r="F13" s="1"/>
      <c r="G13" s="1"/>
    </row>
    <row r="14" spans="1:8">
      <c r="A14" s="21" t="s">
        <v>3</v>
      </c>
      <c r="B14" s="21"/>
      <c r="C14" s="21"/>
      <c r="D14" s="5">
        <f>SUM(D6:D13)</f>
        <v>131771.19545454546</v>
      </c>
      <c r="E14" s="1"/>
      <c r="F14" s="1"/>
      <c r="G14" s="1"/>
    </row>
    <row r="16" spans="1:8">
      <c r="A16" s="19" t="s">
        <v>14</v>
      </c>
      <c r="B16" s="19"/>
      <c r="C16" s="19"/>
      <c r="D16" s="19"/>
      <c r="E16" s="19"/>
      <c r="F16" s="19"/>
      <c r="G16" s="19"/>
    </row>
    <row r="17" spans="1:8">
      <c r="A17" s="2" t="s">
        <v>11</v>
      </c>
      <c r="B17" s="2" t="s">
        <v>12</v>
      </c>
      <c r="C17" s="2" t="s">
        <v>13</v>
      </c>
      <c r="D17" s="2" t="s">
        <v>17</v>
      </c>
      <c r="E17" s="2" t="s">
        <v>18</v>
      </c>
      <c r="F17" s="2" t="s">
        <v>2</v>
      </c>
      <c r="G17" s="2" t="s">
        <v>4</v>
      </c>
    </row>
    <row r="18" spans="1:8">
      <c r="A18" s="6">
        <v>0</v>
      </c>
      <c r="B18" s="6">
        <v>29230.75</v>
      </c>
      <c r="C18" s="6">
        <v>29230.75</v>
      </c>
      <c r="D18" s="6">
        <v>29230.75</v>
      </c>
      <c r="E18" s="6">
        <v>29230.75</v>
      </c>
      <c r="F18" s="6"/>
      <c r="G18" s="7"/>
    </row>
    <row r="19" spans="1:8">
      <c r="A19" s="1">
        <v>1</v>
      </c>
      <c r="B19" s="1">
        <v>26573.52</v>
      </c>
      <c r="C19" s="1">
        <v>26573.52</v>
      </c>
      <c r="D19" s="1">
        <f>B19/(1.1)</f>
        <v>24157.745454545453</v>
      </c>
      <c r="E19" s="1">
        <f>C19/(1.1)</f>
        <v>24157.745454545453</v>
      </c>
      <c r="F19" s="6"/>
      <c r="G19" s="1"/>
      <c r="H19" s="9">
        <v>0.1</v>
      </c>
    </row>
    <row r="20" spans="1:8">
      <c r="A20" s="1">
        <v>2</v>
      </c>
      <c r="B20" s="1">
        <v>24157.75</v>
      </c>
      <c r="C20" s="1">
        <f>C19+B20</f>
        <v>50731.270000000004</v>
      </c>
      <c r="D20" s="1">
        <v>19965.099999999999</v>
      </c>
      <c r="E20" s="1">
        <f>D20+E19</f>
        <v>44122.845454545452</v>
      </c>
      <c r="F20" s="5">
        <v>2.254093621</v>
      </c>
      <c r="G20" s="11">
        <v>1.34</v>
      </c>
    </row>
    <row r="21" spans="1:8">
      <c r="A21" s="1">
        <v>3</v>
      </c>
      <c r="B21" s="1">
        <v>21961.59</v>
      </c>
      <c r="C21" s="1">
        <f>B21+C20</f>
        <v>72692.86</v>
      </c>
      <c r="D21" s="1">
        <v>16500.099999999999</v>
      </c>
      <c r="E21" s="1">
        <f>D21+E20</f>
        <v>60622.94545454545</v>
      </c>
      <c r="F21" s="1"/>
      <c r="G21" s="1"/>
    </row>
    <row r="22" spans="1:8">
      <c r="A22" s="1">
        <v>4</v>
      </c>
      <c r="B22" s="1">
        <v>19965.099999999999</v>
      </c>
      <c r="C22" s="1">
        <f>C21+B22</f>
        <v>92657.959999999992</v>
      </c>
      <c r="D22" s="1">
        <v>13636.4</v>
      </c>
      <c r="E22" s="1">
        <f>D22+E21</f>
        <v>74259.345454545444</v>
      </c>
      <c r="F22" s="1"/>
      <c r="G22" s="1"/>
    </row>
    <row r="23" spans="1:8">
      <c r="A23" s="1">
        <v>5</v>
      </c>
      <c r="B23" s="1">
        <v>18150.099999999999</v>
      </c>
      <c r="C23" s="1">
        <f>C22+B23</f>
        <v>110808.06</v>
      </c>
      <c r="D23" s="1">
        <v>11269.8</v>
      </c>
      <c r="E23" s="1">
        <f>D23+E22</f>
        <v>85529.145454545447</v>
      </c>
      <c r="F23" s="1"/>
      <c r="G23" s="1"/>
    </row>
    <row r="24" spans="1:8">
      <c r="A24" s="22" t="s">
        <v>3</v>
      </c>
      <c r="B24" s="22"/>
      <c r="C24" s="22"/>
      <c r="D24" s="4">
        <f>SUM(D18:D23)</f>
        <v>114759.89545454546</v>
      </c>
    </row>
    <row r="26" spans="1:8">
      <c r="A26" s="20" t="s">
        <v>15</v>
      </c>
      <c r="B26" s="20"/>
      <c r="C26" s="20"/>
      <c r="D26" s="20"/>
      <c r="E26" s="20"/>
      <c r="F26" s="20"/>
      <c r="G26" s="20"/>
    </row>
    <row r="27" spans="1:8">
      <c r="A27" s="2" t="s">
        <v>11</v>
      </c>
      <c r="B27" s="2" t="s">
        <v>12</v>
      </c>
      <c r="C27" s="2" t="s">
        <v>13</v>
      </c>
      <c r="D27" s="2" t="s">
        <v>17</v>
      </c>
      <c r="E27" s="2" t="s">
        <v>18</v>
      </c>
      <c r="F27" s="2" t="s">
        <v>2</v>
      </c>
      <c r="G27" s="2" t="s">
        <v>4</v>
      </c>
    </row>
    <row r="28" spans="1:8">
      <c r="A28" s="6">
        <v>0</v>
      </c>
      <c r="B28" s="6">
        <v>29230.75</v>
      </c>
      <c r="C28" s="6">
        <v>29230.75</v>
      </c>
      <c r="D28" s="6">
        <v>29230.75</v>
      </c>
      <c r="E28" s="6">
        <v>29230.75</v>
      </c>
      <c r="F28" s="6"/>
      <c r="G28" s="7"/>
    </row>
    <row r="29" spans="1:8">
      <c r="A29" s="1">
        <v>1</v>
      </c>
      <c r="B29" s="1">
        <v>26573.52</v>
      </c>
      <c r="C29" s="1">
        <v>26573.52</v>
      </c>
      <c r="D29" s="1">
        <f>B29/(1.1)</f>
        <v>24157.745454545453</v>
      </c>
      <c r="E29" s="1">
        <f>C29/(1.1)</f>
        <v>24157.745454545453</v>
      </c>
      <c r="F29" s="6"/>
      <c r="G29" s="1"/>
      <c r="H29" s="9">
        <v>0.1</v>
      </c>
    </row>
    <row r="30" spans="1:8">
      <c r="A30" s="1">
        <v>2</v>
      </c>
      <c r="B30" s="1">
        <v>24157.75</v>
      </c>
      <c r="C30" s="1">
        <f>C29+B30</f>
        <v>50731.270000000004</v>
      </c>
      <c r="D30" s="1">
        <v>19965.099999999999</v>
      </c>
      <c r="E30" s="1">
        <f>D30+E29</f>
        <v>44122.845454545452</v>
      </c>
      <c r="F30" s="5">
        <v>2.254093621</v>
      </c>
      <c r="G30" s="11">
        <v>1.34</v>
      </c>
    </row>
    <row r="31" spans="1:8">
      <c r="A31" s="1">
        <v>3</v>
      </c>
      <c r="B31" s="1">
        <v>21961.59</v>
      </c>
      <c r="C31" s="1">
        <f>B31+C30</f>
        <v>72692.86</v>
      </c>
      <c r="D31" s="1">
        <v>16500.099999999999</v>
      </c>
      <c r="E31" s="1">
        <f>D31+E30</f>
        <v>60622.94545454545</v>
      </c>
      <c r="F31" s="1"/>
      <c r="G31" s="1"/>
    </row>
    <row r="32" spans="1:8">
      <c r="A32" s="1">
        <v>4</v>
      </c>
      <c r="B32" s="1">
        <v>19965.099999999999</v>
      </c>
      <c r="C32" s="1">
        <f>C31+B32</f>
        <v>92657.959999999992</v>
      </c>
      <c r="D32" s="1">
        <v>13636.4</v>
      </c>
      <c r="E32" s="1">
        <f>D32+E31</f>
        <v>74259.345454545444</v>
      </c>
      <c r="F32" s="1"/>
      <c r="G32" s="1"/>
    </row>
    <row r="33" spans="1:8">
      <c r="A33" s="1">
        <v>5</v>
      </c>
      <c r="B33" s="1">
        <v>18150.099999999999</v>
      </c>
      <c r="C33" s="1">
        <f>C32+B33</f>
        <v>110808.06</v>
      </c>
      <c r="D33" s="1">
        <v>11269.8</v>
      </c>
      <c r="E33" s="1">
        <f>D33+E32</f>
        <v>85529.145454545447</v>
      </c>
      <c r="F33" s="1"/>
      <c r="G33" s="1"/>
    </row>
    <row r="34" spans="1:8">
      <c r="A34" s="22" t="s">
        <v>3</v>
      </c>
      <c r="B34" s="22"/>
      <c r="C34" s="22"/>
      <c r="D34" s="4">
        <f>SUM(D28:D33)</f>
        <v>114759.89545454546</v>
      </c>
    </row>
    <row r="36" spans="1:8">
      <c r="A36" s="20" t="s">
        <v>16</v>
      </c>
      <c r="B36" s="20"/>
      <c r="C36" s="20"/>
      <c r="D36" s="20"/>
      <c r="E36" s="20"/>
      <c r="F36" s="20"/>
      <c r="G36" s="20"/>
    </row>
    <row r="37" spans="1:8">
      <c r="A37" s="2" t="s">
        <v>11</v>
      </c>
      <c r="B37" s="2" t="s">
        <v>12</v>
      </c>
      <c r="C37" s="2" t="s">
        <v>13</v>
      </c>
      <c r="D37" s="2" t="s">
        <v>17</v>
      </c>
      <c r="E37" s="2" t="s">
        <v>18</v>
      </c>
      <c r="F37" s="2" t="s">
        <v>2</v>
      </c>
      <c r="G37" s="2" t="s">
        <v>4</v>
      </c>
    </row>
    <row r="38" spans="1:8">
      <c r="A38" s="6">
        <v>0</v>
      </c>
      <c r="B38" s="6">
        <v>29230.75</v>
      </c>
      <c r="C38" s="6">
        <v>29230.75</v>
      </c>
      <c r="D38" s="6">
        <v>29230.75</v>
      </c>
      <c r="E38" s="6">
        <v>29230.75</v>
      </c>
      <c r="F38" s="6"/>
      <c r="G38" s="7"/>
    </row>
    <row r="39" spans="1:8">
      <c r="A39" s="1">
        <v>1</v>
      </c>
      <c r="B39" s="1">
        <v>26573.52</v>
      </c>
      <c r="C39" s="1">
        <v>26573.52</v>
      </c>
      <c r="D39" s="1">
        <f>B39/(1.1)</f>
        <v>24157.745454545453</v>
      </c>
      <c r="E39" s="1">
        <f>C39/(1.1)</f>
        <v>24157.745454545453</v>
      </c>
      <c r="F39" s="6"/>
      <c r="G39" s="1"/>
      <c r="H39" s="9">
        <v>0.1</v>
      </c>
    </row>
    <row r="40" spans="1:8">
      <c r="A40" s="1">
        <v>2</v>
      </c>
      <c r="B40" s="1">
        <v>24157.75</v>
      </c>
      <c r="C40" s="1">
        <f>C39+B40</f>
        <v>50731.270000000004</v>
      </c>
      <c r="D40" s="1">
        <v>19965.099999999999</v>
      </c>
      <c r="E40" s="1">
        <f>D40+E39</f>
        <v>44122.845454545452</v>
      </c>
      <c r="F40" s="5">
        <v>2.254093621</v>
      </c>
      <c r="G40" s="10">
        <f>D44/E43</f>
        <v>1.3417636157201491</v>
      </c>
    </row>
    <row r="41" spans="1:8">
      <c r="A41" s="1">
        <v>3</v>
      </c>
      <c r="B41" s="1">
        <v>21961.59</v>
      </c>
      <c r="C41" s="1">
        <f>B41+C40</f>
        <v>72692.86</v>
      </c>
      <c r="D41" s="1">
        <v>16500.099999999999</v>
      </c>
      <c r="E41" s="1">
        <f>D41+E40</f>
        <v>60622.94545454545</v>
      </c>
      <c r="F41" s="1"/>
      <c r="G41" s="1"/>
    </row>
    <row r="42" spans="1:8">
      <c r="A42" s="1">
        <v>4</v>
      </c>
      <c r="B42" s="1">
        <v>19965.099999999999</v>
      </c>
      <c r="C42" s="1">
        <f>C41+B42</f>
        <v>92657.959999999992</v>
      </c>
      <c r="D42" s="1">
        <v>13636.4</v>
      </c>
      <c r="E42" s="1">
        <f>D42+E41</f>
        <v>74259.345454545444</v>
      </c>
      <c r="F42" s="1"/>
      <c r="G42" s="1"/>
    </row>
    <row r="43" spans="1:8">
      <c r="A43" s="1">
        <v>5</v>
      </c>
      <c r="B43" s="1">
        <v>18150.099999999999</v>
      </c>
      <c r="C43" s="1">
        <f>C42+B43</f>
        <v>110808.06</v>
      </c>
      <c r="D43" s="1">
        <v>11269.8</v>
      </c>
      <c r="E43" s="1">
        <f>D43+E42</f>
        <v>85529.145454545447</v>
      </c>
      <c r="F43" s="1"/>
      <c r="G43" s="1"/>
    </row>
    <row r="44" spans="1:8">
      <c r="A44" s="22" t="s">
        <v>3</v>
      </c>
      <c r="B44" s="22"/>
      <c r="C44" s="22"/>
      <c r="D44" s="4">
        <f>SUM(D38:D43)</f>
        <v>114759.89545454546</v>
      </c>
    </row>
    <row r="46" spans="1:8">
      <c r="A46" s="20" t="s">
        <v>20</v>
      </c>
      <c r="B46" s="20"/>
      <c r="C46" s="20"/>
      <c r="D46" s="20"/>
      <c r="E46" s="20"/>
      <c r="F46" s="20"/>
      <c r="G46" s="20"/>
    </row>
    <row r="47" spans="1:8">
      <c r="A47" s="2" t="s">
        <v>11</v>
      </c>
      <c r="B47" s="2" t="s">
        <v>12</v>
      </c>
      <c r="C47" s="2" t="s">
        <v>13</v>
      </c>
      <c r="D47" s="2" t="s">
        <v>17</v>
      </c>
      <c r="E47" s="2" t="s">
        <v>18</v>
      </c>
      <c r="F47" s="2" t="s">
        <v>2</v>
      </c>
      <c r="G47" s="2" t="s">
        <v>4</v>
      </c>
    </row>
    <row r="48" spans="1:8">
      <c r="A48" s="6">
        <v>0</v>
      </c>
      <c r="B48" s="6">
        <v>29230.75</v>
      </c>
      <c r="C48" s="6">
        <v>29230.75</v>
      </c>
      <c r="D48" s="6">
        <v>29230.75</v>
      </c>
      <c r="E48" s="6">
        <v>29230.75</v>
      </c>
      <c r="F48" s="6"/>
      <c r="G48" s="7"/>
      <c r="H48" s="13">
        <v>7.0000000000000007E-2</v>
      </c>
    </row>
    <row r="49" spans="1:7">
      <c r="A49" s="1"/>
      <c r="B49" s="1" t="s">
        <v>21</v>
      </c>
      <c r="C49" s="1" t="s">
        <v>21</v>
      </c>
      <c r="D49" s="1" t="s">
        <v>21</v>
      </c>
      <c r="E49" s="1" t="s">
        <v>21</v>
      </c>
      <c r="F49" s="1" t="s">
        <v>21</v>
      </c>
      <c r="G49" s="1" t="s">
        <v>21</v>
      </c>
    </row>
    <row r="50" spans="1:7">
      <c r="A50" t="s">
        <v>3</v>
      </c>
      <c r="C50" s="4">
        <f>B48*0.07</f>
        <v>2046.1525000000001</v>
      </c>
    </row>
    <row r="53" spans="1:7">
      <c r="A53" t="s">
        <v>22</v>
      </c>
    </row>
    <row r="54" spans="1:7">
      <c r="A54" s="5" t="s">
        <v>0</v>
      </c>
      <c r="B54" s="5" t="s">
        <v>1</v>
      </c>
      <c r="C54" s="5" t="s">
        <v>2</v>
      </c>
      <c r="D54" s="5" t="s">
        <v>3</v>
      </c>
      <c r="E54" s="5" t="s">
        <v>23</v>
      </c>
    </row>
    <row r="55" spans="1:7">
      <c r="A55" s="1" t="s">
        <v>5</v>
      </c>
      <c r="B55" s="1">
        <v>3</v>
      </c>
      <c r="C55" s="1">
        <v>2.25</v>
      </c>
      <c r="D55" s="1">
        <v>114759.9</v>
      </c>
      <c r="E55" s="11">
        <v>1.34</v>
      </c>
    </row>
    <row r="56" spans="1:7">
      <c r="A56" s="1" t="s">
        <v>6</v>
      </c>
      <c r="B56" s="1">
        <v>3</v>
      </c>
      <c r="C56" s="1">
        <v>2.25</v>
      </c>
      <c r="D56" s="1">
        <v>114759.9</v>
      </c>
      <c r="E56" s="11">
        <v>1.34</v>
      </c>
    </row>
    <row r="57" spans="1:7">
      <c r="A57" s="1" t="s">
        <v>7</v>
      </c>
      <c r="B57" s="1">
        <v>3</v>
      </c>
      <c r="C57" s="1">
        <v>2.25</v>
      </c>
      <c r="D57" s="1">
        <v>114759.9</v>
      </c>
      <c r="E57" s="11">
        <v>1.34</v>
      </c>
    </row>
    <row r="58" spans="1:7">
      <c r="A58" s="1" t="s">
        <v>8</v>
      </c>
      <c r="B58" s="1">
        <v>3</v>
      </c>
      <c r="C58" s="1">
        <v>2.25</v>
      </c>
      <c r="D58" s="12">
        <v>131771.20000000001</v>
      </c>
      <c r="E58" s="11">
        <v>1.34</v>
      </c>
    </row>
    <row r="59" spans="1:7">
      <c r="A59" s="1" t="s">
        <v>9</v>
      </c>
      <c r="B59" s="1" t="s">
        <v>21</v>
      </c>
      <c r="C59" s="1" t="s">
        <v>21</v>
      </c>
      <c r="D59" s="1">
        <v>2046.15</v>
      </c>
      <c r="E59" s="1" t="s">
        <v>21</v>
      </c>
    </row>
  </sheetData>
  <mergeCells count="11">
    <mergeCell ref="A36:G36"/>
    <mergeCell ref="A46:G46"/>
    <mergeCell ref="A14:C14"/>
    <mergeCell ref="A24:C24"/>
    <mergeCell ref="A34:C34"/>
    <mergeCell ref="A44:C44"/>
    <mergeCell ref="A2:B2"/>
    <mergeCell ref="A3:B3"/>
    <mergeCell ref="A4:G4"/>
    <mergeCell ref="A16:G16"/>
    <mergeCell ref="A26:G2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Management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2019-05-27T14:06:44Z</dcterms:created>
  <dcterms:modified xsi:type="dcterms:W3CDTF">2019-05-27T16:41:00Z</dcterms:modified>
</cp:coreProperties>
</file>